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3_整備班\54経営体育成基盤整備事業（黒地地区）\R７年度\02_工事\05_Ｒ７阿耕　経営体　黒地　１－４工事（着手日指定型）_2.5審査会3.16開札3.30契約\00_当初\【03_PPI】\"/>
    </mc:Choice>
  </mc:AlternateContent>
  <xr:revisionPtr revIDLastSave="0" documentId="13_ncr:1_{B6F9D48A-ACE4-4B05-BA0F-BF97B1DCCCFE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工事費内訳書!$A$1:$G$121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工事費内訳書!$G$121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工事費内訳書!$I$121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8" i="59" l="1"/>
  <c r="G117" i="59" s="1"/>
  <c r="G116" i="59" s="1"/>
  <c r="G113" i="59"/>
  <c r="G111" i="59"/>
  <c r="G110" i="59" s="1"/>
  <c r="G108" i="59"/>
  <c r="G107" i="59"/>
  <c r="G106" i="59" s="1"/>
  <c r="G104" i="59"/>
  <c r="G99" i="59"/>
  <c r="G91" i="59"/>
  <c r="G90" i="59" s="1"/>
  <c r="G88" i="59"/>
  <c r="G82" i="59"/>
  <c r="G70" i="59"/>
  <c r="G49" i="59"/>
  <c r="G43" i="59"/>
  <c r="G35" i="59" s="1"/>
  <c r="G36" i="59"/>
  <c r="G26" i="59"/>
  <c r="G23" i="59"/>
  <c r="G20" i="59"/>
  <c r="G14" i="59"/>
  <c r="G13" i="59" s="1"/>
  <c r="G12" i="59" l="1"/>
  <c r="G11" i="59" s="1"/>
  <c r="G10" i="59" s="1"/>
  <c r="G120" i="59" s="1"/>
  <c r="G121" i="59" s="1"/>
</calcChain>
</file>

<file path=xl/sharedStrings.xml><?xml version="1.0" encoding="utf-8"?>
<sst xmlns="http://schemas.openxmlformats.org/spreadsheetml/2006/main" count="237" uniqueCount="127">
  <si>
    <t>住　　　　所</t>
  </si>
  <si>
    <t>商号又は名称</t>
  </si>
  <si>
    <t>代 表 者 名</t>
  </si>
  <si>
    <t>工事費内訳書</t>
  </si>
  <si>
    <t>工 事 名</t>
  </si>
  <si>
    <t>Ｒ７阿耕　経営体　黒地　１－４工事（着手日指定型）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</si>
  <si>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</si>
  <si>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</si>
  <si>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</si>
  <si>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</si>
  <si>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</si>
  <si>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</si>
  <si>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</si>
  <si>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</si>
  <si>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</si>
  <si>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</si>
  <si>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整地工
_x000D_</t>
  </si>
  <si>
    <t>表土扱い（ほ場整備工）（標準区画0.3ha以上）
_x000D_はぎ取り戻し（表土はぎ）</t>
  </si>
  <si>
    <t>ha</t>
  </si>
  <si>
    <t>表土扱い（ほ場整備工）（標準区画0.3ha以上）
_x000D_はぎ取り戻し（表土戻し+整地）</t>
  </si>
  <si>
    <t>基盤造成・畦畔築立（標準区画0.3ha以上）
_x000D_基盤切盛+畦畔築立+基盤整地</t>
  </si>
  <si>
    <t>田面耕起
_x000D_</t>
  </si>
  <si>
    <t>雑物除去（ほ場整備工）
_x000D_</t>
  </si>
  <si>
    <t>進入路工
_x000D_</t>
  </si>
  <si>
    <t>進入路工
_x000D_H＝0.5m</t>
  </si>
  <si>
    <t>箇所</t>
  </si>
  <si>
    <t>進入路工
_x000D_H＝0.6m</t>
  </si>
  <si>
    <t>付帯工
_x000D_一筆排水口工</t>
  </si>
  <si>
    <t>排水堰設置工
_x000D_</t>
  </si>
  <si>
    <t>排水管設置工
_x000D_VUφ200</t>
  </si>
  <si>
    <t>ｍ</t>
  </si>
  <si>
    <t>構造物取壊し工
_x000D_</t>
  </si>
  <si>
    <t>コンクリート構造物取壊し
_x000D_無筋</t>
  </si>
  <si>
    <t>m3</t>
  </si>
  <si>
    <t>殻運搬・処理
_x000D_無筋</t>
  </si>
  <si>
    <t>コンクリート構造物取壊し
_x000D_有筋</t>
  </si>
  <si>
    <t>殻運搬・処理
_x000D_有筋</t>
  </si>
  <si>
    <t>舗装版破砕
_x000D_アスファルト舗装</t>
  </si>
  <si>
    <t>㎡</t>
  </si>
  <si>
    <t>殻運搬・処理
_x000D_アスファルト殻</t>
  </si>
  <si>
    <t>仮設給水管撤去
_x000D_φ75</t>
  </si>
  <si>
    <t>産業廃棄物処分
_x000D_廃プラスチック</t>
  </si>
  <si>
    <t>ton</t>
  </si>
  <si>
    <t>用水路工（管水路）
_x000D_</t>
  </si>
  <si>
    <t>管水路工
_x000D_作業土工</t>
  </si>
  <si>
    <t>床堀
_x000D_</t>
  </si>
  <si>
    <t>基面整正
_x000D_</t>
  </si>
  <si>
    <t>パイプライン基礎
_x000D_砂基礎①+②</t>
  </si>
  <si>
    <t>埋戻
_x000D_埋戻①+②（流用土）</t>
  </si>
  <si>
    <t>埋戻
_x000D_埋戻③+④（流用土）</t>
  </si>
  <si>
    <t>埋設表示テープ
_x000D_</t>
  </si>
  <si>
    <t>管水路工
_x000D_撤去・復旧工</t>
  </si>
  <si>
    <t>舗装版切断
_x000D_アスファルト舗装</t>
  </si>
  <si>
    <t>アスファルト舗装工
_x000D_t=40</t>
  </si>
  <si>
    <t>路盤工
_x000D_RC-40</t>
  </si>
  <si>
    <t>管水路工
_x000D_管体工</t>
  </si>
  <si>
    <t>硬質塩化ビニル管
_x000D_VU（RR）φ350</t>
  </si>
  <si>
    <t>硬質塩化ビニル管
_x000D_VU（RR）φ300</t>
  </si>
  <si>
    <t>硬質塩化ビニル管
_x000D_VU(RR)φ150</t>
  </si>
  <si>
    <t>硬質塩化ビニル管
_x000D_VU（RR）φ100</t>
  </si>
  <si>
    <t>硬質塩化ビニル管
_x000D_VU（RR）φ75</t>
  </si>
  <si>
    <t>FRP製曲管
_x000D_φ350×90°</t>
  </si>
  <si>
    <t>個</t>
  </si>
  <si>
    <t>鋳鉄製メカ型曲管
_x000D_φ300✕90°</t>
  </si>
  <si>
    <t>FRP製曲管
_x000D_φ350×45°</t>
  </si>
  <si>
    <t>鋳鉄製メカ型曲管
_x000D_φ300✕45°</t>
  </si>
  <si>
    <t>FRP製曲管
_x000D_φ350×22°1/2</t>
  </si>
  <si>
    <t>FRP製曲管
_x000D_φ350×11°1/4</t>
  </si>
  <si>
    <t>FRP製T字管
_x000D_φ350×75</t>
  </si>
  <si>
    <t>鋳鉄製メカ型T字管
_x000D_φ300✕75</t>
  </si>
  <si>
    <t>鋳鉄製メカ型T字管
_x000D_φ100✕75</t>
  </si>
  <si>
    <t>鋳鉄製メカ型T字管
_x000D_φ75✕75</t>
  </si>
  <si>
    <t>FRP製片落管
_x000D_φ350×300</t>
  </si>
  <si>
    <t>鋳鉄製メカ型片落ち管
_x000D_φ150✕100</t>
  </si>
  <si>
    <t>鋳鉄製メカ型片落ち管
_x000D_φ100✕75</t>
  </si>
  <si>
    <t>離脱防止継手
_x000D_φ350</t>
  </si>
  <si>
    <t>離脱防止継手
_x000D_φ300</t>
  </si>
  <si>
    <t>給水栓工
_x000D_</t>
  </si>
  <si>
    <t>自動給水栓設置工
_x000D_50A</t>
  </si>
  <si>
    <t>基</t>
  </si>
  <si>
    <t>自動給水栓設置工
_x000D_80A</t>
  </si>
  <si>
    <t>硬質ポリ塩化ビニル管
_x000D_VPφ50</t>
  </si>
  <si>
    <t>硬質ポリ塩化ビニル管
_x000D_VPφ75</t>
  </si>
  <si>
    <t>TS径違いソケット
_x000D_φ75✕φ50</t>
  </si>
  <si>
    <t>TSエルボ
_x000D_90°　φ50</t>
  </si>
  <si>
    <t>TSエルボ
_x000D_90°　φ75</t>
  </si>
  <si>
    <t>給水栓BOX設置工
_x000D_</t>
  </si>
  <si>
    <t>基礎コンクリート
_x000D_18-8-40（高炉B）</t>
  </si>
  <si>
    <t>型枠
_x000D_基礎コンクリート</t>
  </si>
  <si>
    <t>基礎砕石
_x000D_RC-40</t>
  </si>
  <si>
    <t>給水栓取出工
_x000D_管体土工</t>
  </si>
  <si>
    <t>埋戻
_x000D_埋戻①＋②（流用土）</t>
  </si>
  <si>
    <t>埋戻
_x000D_埋戻③＋④（流用土）</t>
  </si>
  <si>
    <t>給水栓取出工
_x000D_管体工</t>
  </si>
  <si>
    <t>排水路工
_x000D_15-2号支線排水路</t>
  </si>
  <si>
    <t>作業土工
_x000D_</t>
  </si>
  <si>
    <t>床掘り
_x000D_</t>
  </si>
  <si>
    <t>法面整形
_x000D_盛土部</t>
  </si>
  <si>
    <t>法面整形
_x000D_切土部</t>
  </si>
  <si>
    <t>埋戻
_x000D_</t>
  </si>
  <si>
    <t>盛土
_x000D_</t>
  </si>
  <si>
    <t>芝付
_x000D_</t>
  </si>
  <si>
    <t>排水路工
_x000D_</t>
  </si>
  <si>
    <t>角フリューム
_x000D_KF-500</t>
  </si>
  <si>
    <t>現場打桝
_x000D_K3型</t>
  </si>
  <si>
    <t>現場打取合工
_x000D_15型</t>
  </si>
  <si>
    <t>現場打取合工
_x000D_90°曲　26型</t>
  </si>
  <si>
    <t>流用土運搬
_x000D_</t>
  </si>
  <si>
    <t>流用土運搬
_x000D_残土置き場から現場まで</t>
  </si>
  <si>
    <t>直接工事費（仮設工）
_x000D_</t>
  </si>
  <si>
    <t>仮設工
_x000D_</t>
  </si>
  <si>
    <t>安全費
_x000D_</t>
  </si>
  <si>
    <t>交通誘導警備員
_x000D_</t>
  </si>
  <si>
    <t>人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</si>
  <si>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</si>
  <si>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</si>
  <si>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</si>
  <si>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</si>
  <si>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</si>
  <si>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</si>
  <si>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</si>
  <si>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共通仮設費（積上げ）
_x000D_</t>
  </si>
  <si>
    <t>技術管理費
_x000D_</t>
  </si>
  <si>
    <t>六価クロム溶出試験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</si>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</sst>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23"/>
  <sheetViews>
    <sheetView showGridLines="0" tabSelected="1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+G11+G110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+G12+G106</f>
        <v>0</v>
      </c>
      <c r="H11" s="12"/>
      <c r="I11" s="13">
        <v>2</v>
      </c>
      <c r="J11" s="13">
        <v>20</v>
      </c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+G13+G35+G90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16</v>
      </c>
      <c r="C13" s="32"/>
      <c r="D13" s="33"/>
      <c r="E13" s="9" t="s">
        <v>13</v>
      </c>
      <c r="F13" s="10">
        <v>1</v>
      </c>
      <c r="G13" s="11">
        <f>+G14+G20+G23+G26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16</v>
      </c>
      <c r="D14" s="33"/>
      <c r="E14" s="9" t="s">
        <v>13</v>
      </c>
      <c r="F14" s="10">
        <v>1</v>
      </c>
      <c r="G14" s="11">
        <f>+G15+G16+G17+G18+G19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18</v>
      </c>
      <c r="F15" s="10">
        <v>2.14</v>
      </c>
      <c r="G15" s="17"/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19</v>
      </c>
      <c r="E16" s="9" t="s">
        <v>18</v>
      </c>
      <c r="F16" s="10">
        <v>2.14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20</v>
      </c>
      <c r="E17" s="9" t="s">
        <v>18</v>
      </c>
      <c r="F17" s="10">
        <v>2.14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21</v>
      </c>
      <c r="E18" s="9" t="s">
        <v>18</v>
      </c>
      <c r="F18" s="10">
        <v>2.14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22</v>
      </c>
      <c r="E19" s="9" t="s">
        <v>18</v>
      </c>
      <c r="F19" s="10">
        <v>2.14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32" t="s">
        <v>23</v>
      </c>
      <c r="D20" s="33"/>
      <c r="E20" s="9" t="s">
        <v>13</v>
      </c>
      <c r="F20" s="10">
        <v>1</v>
      </c>
      <c r="G20" s="11">
        <f>+G21+G22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24</v>
      </c>
      <c r="E21" s="9" t="s">
        <v>25</v>
      </c>
      <c r="F21" s="10">
        <v>2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26</v>
      </c>
      <c r="E22" s="9" t="s">
        <v>25</v>
      </c>
      <c r="F22" s="10">
        <v>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32" t="s">
        <v>27</v>
      </c>
      <c r="D23" s="33"/>
      <c r="E23" s="9" t="s">
        <v>13</v>
      </c>
      <c r="F23" s="10">
        <v>1</v>
      </c>
      <c r="G23" s="11">
        <f>+G24+G25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28</v>
      </c>
      <c r="E24" s="9" t="s">
        <v>25</v>
      </c>
      <c r="F24" s="10">
        <v>10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29</v>
      </c>
      <c r="E25" s="9" t="s">
        <v>30</v>
      </c>
      <c r="F25" s="10">
        <v>15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32" t="s">
        <v>31</v>
      </c>
      <c r="D26" s="33"/>
      <c r="E26" s="9" t="s">
        <v>13</v>
      </c>
      <c r="F26" s="10">
        <v>1</v>
      </c>
      <c r="G26" s="11">
        <f>+G27+G28+G29+G30+G31+G32+G33+G34</f>
        <v>0</v>
      </c>
      <c r="H26" s="12"/>
      <c r="I26" s="13">
        <v>17</v>
      </c>
      <c r="J26" s="13">
        <v>3</v>
      </c>
    </row>
    <row r="27" spans="1:10" ht="42" customHeight="1" x14ac:dyDescent="0.15">
      <c r="A27" s="14"/>
      <c r="B27" s="15"/>
      <c r="C27" s="15"/>
      <c r="D27" s="16" t="s">
        <v>32</v>
      </c>
      <c r="E27" s="9" t="s">
        <v>33</v>
      </c>
      <c r="F27" s="10">
        <v>161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34</v>
      </c>
      <c r="E28" s="9" t="s">
        <v>33</v>
      </c>
      <c r="F28" s="10">
        <v>161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35</v>
      </c>
      <c r="E29" s="9" t="s">
        <v>33</v>
      </c>
      <c r="F29" s="10">
        <v>6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36</v>
      </c>
      <c r="E30" s="9" t="s">
        <v>33</v>
      </c>
      <c r="F30" s="10">
        <v>6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37</v>
      </c>
      <c r="E31" s="9" t="s">
        <v>38</v>
      </c>
      <c r="F31" s="10">
        <v>3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39</v>
      </c>
      <c r="E32" s="9" t="s">
        <v>33</v>
      </c>
      <c r="F32" s="10">
        <v>3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40</v>
      </c>
      <c r="E33" s="9" t="s">
        <v>30</v>
      </c>
      <c r="F33" s="10">
        <v>4</v>
      </c>
      <c r="G33" s="17"/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41</v>
      </c>
      <c r="E34" s="9" t="s">
        <v>42</v>
      </c>
      <c r="F34" s="10">
        <v>8.9999999999999993E-3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32" t="s">
        <v>43</v>
      </c>
      <c r="C35" s="32"/>
      <c r="D35" s="33"/>
      <c r="E35" s="9" t="s">
        <v>13</v>
      </c>
      <c r="F35" s="10">
        <v>1</v>
      </c>
      <c r="G35" s="11">
        <f>+G36+G43+G49+G70+G82+G88</f>
        <v>0</v>
      </c>
      <c r="H35" s="12"/>
      <c r="I35" s="13">
        <v>26</v>
      </c>
      <c r="J35" s="13">
        <v>2</v>
      </c>
    </row>
    <row r="36" spans="1:10" ht="42" customHeight="1" x14ac:dyDescent="0.15">
      <c r="A36" s="14"/>
      <c r="B36" s="15"/>
      <c r="C36" s="32" t="s">
        <v>44</v>
      </c>
      <c r="D36" s="33"/>
      <c r="E36" s="9" t="s">
        <v>13</v>
      </c>
      <c r="F36" s="10">
        <v>1</v>
      </c>
      <c r="G36" s="11">
        <f>+G37+G38+G39+G40+G41+G42</f>
        <v>0</v>
      </c>
      <c r="H36" s="12"/>
      <c r="I36" s="13">
        <v>27</v>
      </c>
      <c r="J36" s="13">
        <v>3</v>
      </c>
    </row>
    <row r="37" spans="1:10" ht="42" customHeight="1" x14ac:dyDescent="0.15">
      <c r="A37" s="14"/>
      <c r="B37" s="15"/>
      <c r="C37" s="15"/>
      <c r="D37" s="16" t="s">
        <v>45</v>
      </c>
      <c r="E37" s="9" t="s">
        <v>33</v>
      </c>
      <c r="F37" s="10">
        <v>219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46</v>
      </c>
      <c r="E38" s="9" t="s">
        <v>33</v>
      </c>
      <c r="F38" s="10">
        <v>162</v>
      </c>
      <c r="G38" s="17"/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47</v>
      </c>
      <c r="E39" s="9" t="s">
        <v>33</v>
      </c>
      <c r="F39" s="10">
        <v>7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48</v>
      </c>
      <c r="E40" s="9" t="s">
        <v>33</v>
      </c>
      <c r="F40" s="10">
        <v>150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15"/>
      <c r="C41" s="15"/>
      <c r="D41" s="16" t="s">
        <v>49</v>
      </c>
      <c r="E41" s="9" t="s">
        <v>33</v>
      </c>
      <c r="F41" s="10">
        <v>46</v>
      </c>
      <c r="G41" s="17"/>
      <c r="H41" s="12"/>
      <c r="I41" s="13">
        <v>32</v>
      </c>
      <c r="J41" s="13">
        <v>4</v>
      </c>
    </row>
    <row r="42" spans="1:10" ht="42" customHeight="1" x14ac:dyDescent="0.15">
      <c r="A42" s="14"/>
      <c r="B42" s="15"/>
      <c r="C42" s="15"/>
      <c r="D42" s="16" t="s">
        <v>50</v>
      </c>
      <c r="E42" s="9" t="s">
        <v>30</v>
      </c>
      <c r="F42" s="10">
        <v>215.7</v>
      </c>
      <c r="G42" s="17"/>
      <c r="H42" s="12"/>
      <c r="I42" s="13">
        <v>33</v>
      </c>
      <c r="J42" s="13">
        <v>4</v>
      </c>
    </row>
    <row r="43" spans="1:10" ht="42" customHeight="1" x14ac:dyDescent="0.15">
      <c r="A43" s="14"/>
      <c r="B43" s="15"/>
      <c r="C43" s="32" t="s">
        <v>51</v>
      </c>
      <c r="D43" s="33"/>
      <c r="E43" s="9" t="s">
        <v>13</v>
      </c>
      <c r="F43" s="10">
        <v>1</v>
      </c>
      <c r="G43" s="11">
        <f>+G44+G45+G46+G47+G48</f>
        <v>0</v>
      </c>
      <c r="H43" s="12"/>
      <c r="I43" s="13">
        <v>34</v>
      </c>
      <c r="J43" s="13">
        <v>3</v>
      </c>
    </row>
    <row r="44" spans="1:10" ht="42" customHeight="1" x14ac:dyDescent="0.15">
      <c r="A44" s="14"/>
      <c r="B44" s="15"/>
      <c r="C44" s="15"/>
      <c r="D44" s="16" t="s">
        <v>52</v>
      </c>
      <c r="E44" s="9" t="s">
        <v>30</v>
      </c>
      <c r="F44" s="10">
        <v>31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37</v>
      </c>
      <c r="E45" s="9" t="s">
        <v>38</v>
      </c>
      <c r="F45" s="10">
        <v>31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39</v>
      </c>
      <c r="E46" s="9" t="s">
        <v>33</v>
      </c>
      <c r="F46" s="10">
        <v>4.29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53</v>
      </c>
      <c r="E47" s="9" t="s">
        <v>38</v>
      </c>
      <c r="F47" s="10">
        <v>31</v>
      </c>
      <c r="G47" s="17"/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54</v>
      </c>
      <c r="E48" s="9" t="s">
        <v>38</v>
      </c>
      <c r="F48" s="10">
        <v>21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32" t="s">
        <v>55</v>
      </c>
      <c r="D49" s="33"/>
      <c r="E49" s="9" t="s">
        <v>13</v>
      </c>
      <c r="F49" s="10">
        <v>1</v>
      </c>
      <c r="G49" s="11">
        <f>+G50+G51+G52+G53+G54+G55+G56+G57+G58+G59+G60+G61+G62+G63+G64+G65+G66+G67+G68+G69</f>
        <v>0</v>
      </c>
      <c r="H49" s="12"/>
      <c r="I49" s="13">
        <v>40</v>
      </c>
      <c r="J49" s="13">
        <v>3</v>
      </c>
    </row>
    <row r="50" spans="1:10" ht="42" customHeight="1" x14ac:dyDescent="0.15">
      <c r="A50" s="14"/>
      <c r="B50" s="15"/>
      <c r="C50" s="15"/>
      <c r="D50" s="16" t="s">
        <v>56</v>
      </c>
      <c r="E50" s="9" t="s">
        <v>30</v>
      </c>
      <c r="F50" s="10">
        <v>111.9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57</v>
      </c>
      <c r="E51" s="9" t="s">
        <v>30</v>
      </c>
      <c r="F51" s="10">
        <v>48.8</v>
      </c>
      <c r="G51" s="17"/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58</v>
      </c>
      <c r="E52" s="9" t="s">
        <v>30</v>
      </c>
      <c r="F52" s="10">
        <v>3.5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59</v>
      </c>
      <c r="E53" s="9" t="s">
        <v>30</v>
      </c>
      <c r="F53" s="10">
        <v>15.5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60</v>
      </c>
      <c r="E54" s="9" t="s">
        <v>30</v>
      </c>
      <c r="F54" s="10">
        <v>36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15"/>
      <c r="C55" s="15"/>
      <c r="D55" s="16" t="s">
        <v>61</v>
      </c>
      <c r="E55" s="9" t="s">
        <v>62</v>
      </c>
      <c r="F55" s="10">
        <v>2</v>
      </c>
      <c r="G55" s="17"/>
      <c r="H55" s="12"/>
      <c r="I55" s="13">
        <v>46</v>
      </c>
      <c r="J55" s="13">
        <v>4</v>
      </c>
    </row>
    <row r="56" spans="1:10" ht="42" customHeight="1" x14ac:dyDescent="0.15">
      <c r="A56" s="14"/>
      <c r="B56" s="15"/>
      <c r="C56" s="15"/>
      <c r="D56" s="16" t="s">
        <v>63</v>
      </c>
      <c r="E56" s="9" t="s">
        <v>62</v>
      </c>
      <c r="F56" s="10">
        <v>1</v>
      </c>
      <c r="G56" s="17"/>
      <c r="H56" s="12"/>
      <c r="I56" s="13">
        <v>47</v>
      </c>
      <c r="J56" s="13">
        <v>4</v>
      </c>
    </row>
    <row r="57" spans="1:10" ht="42" customHeight="1" x14ac:dyDescent="0.15">
      <c r="A57" s="14"/>
      <c r="B57" s="15"/>
      <c r="C57" s="15"/>
      <c r="D57" s="16" t="s">
        <v>64</v>
      </c>
      <c r="E57" s="9" t="s">
        <v>62</v>
      </c>
      <c r="F57" s="10">
        <v>2</v>
      </c>
      <c r="G57" s="17"/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65</v>
      </c>
      <c r="E58" s="9" t="s">
        <v>62</v>
      </c>
      <c r="F58" s="10">
        <v>2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66</v>
      </c>
      <c r="E59" s="9" t="s">
        <v>62</v>
      </c>
      <c r="F59" s="10">
        <v>4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67</v>
      </c>
      <c r="E60" s="9" t="s">
        <v>62</v>
      </c>
      <c r="F60" s="10">
        <v>1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68</v>
      </c>
      <c r="E61" s="9" t="s">
        <v>62</v>
      </c>
      <c r="F61" s="10">
        <v>2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15"/>
      <c r="C62" s="15"/>
      <c r="D62" s="16" t="s">
        <v>69</v>
      </c>
      <c r="E62" s="9" t="s">
        <v>62</v>
      </c>
      <c r="F62" s="10">
        <v>2</v>
      </c>
      <c r="G62" s="17"/>
      <c r="H62" s="12"/>
      <c r="I62" s="13">
        <v>53</v>
      </c>
      <c r="J62" s="13">
        <v>4</v>
      </c>
    </row>
    <row r="63" spans="1:10" ht="42" customHeight="1" x14ac:dyDescent="0.15">
      <c r="A63" s="14"/>
      <c r="B63" s="15"/>
      <c r="C63" s="15"/>
      <c r="D63" s="16" t="s">
        <v>70</v>
      </c>
      <c r="E63" s="9" t="s">
        <v>62</v>
      </c>
      <c r="F63" s="10">
        <v>1</v>
      </c>
      <c r="G63" s="17"/>
      <c r="H63" s="12"/>
      <c r="I63" s="13">
        <v>54</v>
      </c>
      <c r="J63" s="13">
        <v>4</v>
      </c>
    </row>
    <row r="64" spans="1:10" ht="42" customHeight="1" x14ac:dyDescent="0.15">
      <c r="A64" s="14"/>
      <c r="B64" s="15"/>
      <c r="C64" s="15"/>
      <c r="D64" s="16" t="s">
        <v>71</v>
      </c>
      <c r="E64" s="9" t="s">
        <v>62</v>
      </c>
      <c r="F64" s="10">
        <v>2</v>
      </c>
      <c r="G64" s="17"/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72</v>
      </c>
      <c r="E65" s="9" t="s">
        <v>62</v>
      </c>
      <c r="F65" s="10">
        <v>1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73</v>
      </c>
      <c r="E66" s="9" t="s">
        <v>62</v>
      </c>
      <c r="F66" s="10">
        <v>1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74</v>
      </c>
      <c r="E67" s="9" t="s">
        <v>62</v>
      </c>
      <c r="F67" s="10">
        <v>1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75</v>
      </c>
      <c r="E68" s="9" t="s">
        <v>62</v>
      </c>
      <c r="F68" s="10">
        <v>6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76</v>
      </c>
      <c r="E69" s="9" t="s">
        <v>62</v>
      </c>
      <c r="F69" s="10">
        <v>3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32" t="s">
        <v>77</v>
      </c>
      <c r="D70" s="33"/>
      <c r="E70" s="9" t="s">
        <v>13</v>
      </c>
      <c r="F70" s="10">
        <v>1</v>
      </c>
      <c r="G70" s="11">
        <f>+G71+G72+G73+G74+G75+G76+G77+G78+G79+G80+G81</f>
        <v>0</v>
      </c>
      <c r="H70" s="12"/>
      <c r="I70" s="13">
        <v>61</v>
      </c>
      <c r="J70" s="13">
        <v>3</v>
      </c>
    </row>
    <row r="71" spans="1:10" ht="42" customHeight="1" x14ac:dyDescent="0.15">
      <c r="A71" s="14"/>
      <c r="B71" s="15"/>
      <c r="C71" s="15"/>
      <c r="D71" s="16" t="s">
        <v>78</v>
      </c>
      <c r="E71" s="9" t="s">
        <v>79</v>
      </c>
      <c r="F71" s="10">
        <v>2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80</v>
      </c>
      <c r="E72" s="9" t="s">
        <v>79</v>
      </c>
      <c r="F72" s="10">
        <v>7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81</v>
      </c>
      <c r="E73" s="9" t="s">
        <v>30</v>
      </c>
      <c r="F73" s="10">
        <v>3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82</v>
      </c>
      <c r="E74" s="9" t="s">
        <v>30</v>
      </c>
      <c r="F74" s="10">
        <v>7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83</v>
      </c>
      <c r="E75" s="9" t="s">
        <v>62</v>
      </c>
      <c r="F75" s="10">
        <v>2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84</v>
      </c>
      <c r="E76" s="9" t="s">
        <v>62</v>
      </c>
      <c r="F76" s="10">
        <v>2</v>
      </c>
      <c r="G76" s="17"/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85</v>
      </c>
      <c r="E77" s="9" t="s">
        <v>62</v>
      </c>
      <c r="F77" s="10">
        <v>7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86</v>
      </c>
      <c r="E78" s="9" t="s">
        <v>62</v>
      </c>
      <c r="F78" s="10">
        <v>9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87</v>
      </c>
      <c r="E79" s="9" t="s">
        <v>33</v>
      </c>
      <c r="F79" s="10">
        <v>0.2</v>
      </c>
      <c r="G79" s="17"/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88</v>
      </c>
      <c r="E80" s="9" t="s">
        <v>38</v>
      </c>
      <c r="F80" s="10">
        <v>1.3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89</v>
      </c>
      <c r="E81" s="9" t="s">
        <v>38</v>
      </c>
      <c r="F81" s="10">
        <v>4.5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32" t="s">
        <v>90</v>
      </c>
      <c r="D82" s="33"/>
      <c r="E82" s="9" t="s">
        <v>13</v>
      </c>
      <c r="F82" s="10">
        <v>1</v>
      </c>
      <c r="G82" s="11">
        <f>+G83+G84+G85+G86+G87</f>
        <v>0</v>
      </c>
      <c r="H82" s="12"/>
      <c r="I82" s="13">
        <v>73</v>
      </c>
      <c r="J82" s="13">
        <v>3</v>
      </c>
    </row>
    <row r="83" spans="1:10" ht="42" customHeight="1" x14ac:dyDescent="0.15">
      <c r="A83" s="14"/>
      <c r="B83" s="15"/>
      <c r="C83" s="15"/>
      <c r="D83" s="16" t="s">
        <v>45</v>
      </c>
      <c r="E83" s="9" t="s">
        <v>33</v>
      </c>
      <c r="F83" s="10">
        <v>3</v>
      </c>
      <c r="G83" s="17"/>
      <c r="H83" s="12"/>
      <c r="I83" s="13">
        <v>74</v>
      </c>
      <c r="J83" s="13">
        <v>4</v>
      </c>
    </row>
    <row r="84" spans="1:10" ht="42" customHeight="1" x14ac:dyDescent="0.15">
      <c r="A84" s="14"/>
      <c r="B84" s="15"/>
      <c r="C84" s="15"/>
      <c r="D84" s="16" t="s">
        <v>46</v>
      </c>
      <c r="E84" s="9" t="s">
        <v>33</v>
      </c>
      <c r="F84" s="10">
        <v>4</v>
      </c>
      <c r="G84" s="17"/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91</v>
      </c>
      <c r="E85" s="9" t="s">
        <v>33</v>
      </c>
      <c r="F85" s="10">
        <v>3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92</v>
      </c>
      <c r="E86" s="9" t="s">
        <v>33</v>
      </c>
      <c r="F86" s="10">
        <v>2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50</v>
      </c>
      <c r="E87" s="9" t="s">
        <v>30</v>
      </c>
      <c r="F87" s="10">
        <v>7.2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32" t="s">
        <v>93</v>
      </c>
      <c r="D88" s="33"/>
      <c r="E88" s="9" t="s">
        <v>13</v>
      </c>
      <c r="F88" s="10">
        <v>1</v>
      </c>
      <c r="G88" s="11">
        <f>+G89</f>
        <v>0</v>
      </c>
      <c r="H88" s="12"/>
      <c r="I88" s="13">
        <v>79</v>
      </c>
      <c r="J88" s="13">
        <v>3</v>
      </c>
    </row>
    <row r="89" spans="1:10" ht="42" customHeight="1" x14ac:dyDescent="0.15">
      <c r="A89" s="14"/>
      <c r="B89" s="15"/>
      <c r="C89" s="15"/>
      <c r="D89" s="16" t="s">
        <v>82</v>
      </c>
      <c r="E89" s="9" t="s">
        <v>30</v>
      </c>
      <c r="F89" s="10">
        <v>7.2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32" t="s">
        <v>94</v>
      </c>
      <c r="C90" s="32"/>
      <c r="D90" s="33"/>
      <c r="E90" s="9" t="s">
        <v>13</v>
      </c>
      <c r="F90" s="10">
        <v>1</v>
      </c>
      <c r="G90" s="11">
        <f>+G91+G99+G104</f>
        <v>0</v>
      </c>
      <c r="H90" s="12"/>
      <c r="I90" s="13">
        <v>81</v>
      </c>
      <c r="J90" s="13">
        <v>2</v>
      </c>
    </row>
    <row r="91" spans="1:10" ht="42" customHeight="1" x14ac:dyDescent="0.15">
      <c r="A91" s="14"/>
      <c r="B91" s="15"/>
      <c r="C91" s="32" t="s">
        <v>95</v>
      </c>
      <c r="D91" s="33"/>
      <c r="E91" s="9" t="s">
        <v>13</v>
      </c>
      <c r="F91" s="10">
        <v>1</v>
      </c>
      <c r="G91" s="11">
        <f>+G92+G93+G94+G95+G96+G97+G98</f>
        <v>0</v>
      </c>
      <c r="H91" s="12"/>
      <c r="I91" s="13">
        <v>82</v>
      </c>
      <c r="J91" s="13">
        <v>3</v>
      </c>
    </row>
    <row r="92" spans="1:10" ht="42" customHeight="1" x14ac:dyDescent="0.15">
      <c r="A92" s="14"/>
      <c r="B92" s="15"/>
      <c r="C92" s="15"/>
      <c r="D92" s="16" t="s">
        <v>96</v>
      </c>
      <c r="E92" s="9" t="s">
        <v>33</v>
      </c>
      <c r="F92" s="10">
        <v>93</v>
      </c>
      <c r="G92" s="17"/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46</v>
      </c>
      <c r="E93" s="9" t="s">
        <v>38</v>
      </c>
      <c r="F93" s="10">
        <v>110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97</v>
      </c>
      <c r="E94" s="9" t="s">
        <v>38</v>
      </c>
      <c r="F94" s="10">
        <v>270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98</v>
      </c>
      <c r="E95" s="9" t="s">
        <v>38</v>
      </c>
      <c r="F95" s="10">
        <v>33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99</v>
      </c>
      <c r="E96" s="9" t="s">
        <v>33</v>
      </c>
      <c r="F96" s="10">
        <v>54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100</v>
      </c>
      <c r="E97" s="9" t="s">
        <v>33</v>
      </c>
      <c r="F97" s="10">
        <v>161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101</v>
      </c>
      <c r="E98" s="9" t="s">
        <v>38</v>
      </c>
      <c r="F98" s="10">
        <v>88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32" t="s">
        <v>102</v>
      </c>
      <c r="D99" s="33"/>
      <c r="E99" s="9" t="s">
        <v>13</v>
      </c>
      <c r="F99" s="10">
        <v>1</v>
      </c>
      <c r="G99" s="11">
        <f>+G100+G101+G102+G103</f>
        <v>0</v>
      </c>
      <c r="H99" s="12"/>
      <c r="I99" s="13">
        <v>90</v>
      </c>
      <c r="J99" s="13">
        <v>3</v>
      </c>
    </row>
    <row r="100" spans="1:10" ht="42" customHeight="1" x14ac:dyDescent="0.15">
      <c r="A100" s="14"/>
      <c r="B100" s="15"/>
      <c r="C100" s="15"/>
      <c r="D100" s="16" t="s">
        <v>103</v>
      </c>
      <c r="E100" s="9" t="s">
        <v>30</v>
      </c>
      <c r="F100" s="10">
        <v>184.8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104</v>
      </c>
      <c r="E101" s="9" t="s">
        <v>25</v>
      </c>
      <c r="F101" s="10">
        <v>1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105</v>
      </c>
      <c r="E102" s="9" t="s">
        <v>25</v>
      </c>
      <c r="F102" s="10">
        <v>1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106</v>
      </c>
      <c r="E103" s="9" t="s">
        <v>25</v>
      </c>
      <c r="F103" s="10">
        <v>1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32" t="s">
        <v>107</v>
      </c>
      <c r="D104" s="33"/>
      <c r="E104" s="9" t="s">
        <v>13</v>
      </c>
      <c r="F104" s="10">
        <v>1</v>
      </c>
      <c r="G104" s="11">
        <f>+G105</f>
        <v>0</v>
      </c>
      <c r="H104" s="12"/>
      <c r="I104" s="13">
        <v>95</v>
      </c>
      <c r="J104" s="13">
        <v>3</v>
      </c>
    </row>
    <row r="105" spans="1:10" ht="42" customHeight="1" x14ac:dyDescent="0.15">
      <c r="A105" s="14"/>
      <c r="B105" s="15"/>
      <c r="C105" s="15"/>
      <c r="D105" s="16" t="s">
        <v>108</v>
      </c>
      <c r="E105" s="9" t="s">
        <v>33</v>
      </c>
      <c r="F105" s="10">
        <v>102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31" t="s">
        <v>109</v>
      </c>
      <c r="B106" s="32"/>
      <c r="C106" s="32"/>
      <c r="D106" s="33"/>
      <c r="E106" s="9" t="s">
        <v>13</v>
      </c>
      <c r="F106" s="10">
        <v>1</v>
      </c>
      <c r="G106" s="11">
        <f>+G107</f>
        <v>0</v>
      </c>
      <c r="H106" s="12"/>
      <c r="I106" s="13">
        <v>97</v>
      </c>
      <c r="J106" s="13">
        <v>1</v>
      </c>
    </row>
    <row r="107" spans="1:10" ht="42" customHeight="1" x14ac:dyDescent="0.15">
      <c r="A107" s="14"/>
      <c r="B107" s="32" t="s">
        <v>110</v>
      </c>
      <c r="C107" s="32"/>
      <c r="D107" s="33"/>
      <c r="E107" s="9" t="s">
        <v>13</v>
      </c>
      <c r="F107" s="10">
        <v>1</v>
      </c>
      <c r="G107" s="11">
        <f>+G108</f>
        <v>0</v>
      </c>
      <c r="H107" s="12"/>
      <c r="I107" s="13">
        <v>98</v>
      </c>
      <c r="J107" s="13">
        <v>2</v>
      </c>
    </row>
    <row r="108" spans="1:10" ht="42" customHeight="1" x14ac:dyDescent="0.15">
      <c r="A108" s="14"/>
      <c r="B108" s="15"/>
      <c r="C108" s="32" t="s">
        <v>111</v>
      </c>
      <c r="D108" s="33"/>
      <c r="E108" s="9" t="s">
        <v>13</v>
      </c>
      <c r="F108" s="10">
        <v>1</v>
      </c>
      <c r="G108" s="11">
        <f>+G109</f>
        <v>0</v>
      </c>
      <c r="H108" s="12"/>
      <c r="I108" s="13">
        <v>99</v>
      </c>
      <c r="J108" s="13">
        <v>3</v>
      </c>
    </row>
    <row r="109" spans="1:10" ht="42" customHeight="1" x14ac:dyDescent="0.15">
      <c r="A109" s="14"/>
      <c r="B109" s="15"/>
      <c r="C109" s="15"/>
      <c r="D109" s="16" t="s">
        <v>112</v>
      </c>
      <c r="E109" s="9" t="s">
        <v>113</v>
      </c>
      <c r="F109" s="10">
        <v>2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31" t="s">
        <v>114</v>
      </c>
      <c r="B110" s="32"/>
      <c r="C110" s="32"/>
      <c r="D110" s="33"/>
      <c r="E110" s="9" t="s">
        <v>13</v>
      </c>
      <c r="F110" s="10">
        <v>1</v>
      </c>
      <c r="G110" s="11">
        <f>+G111+G113</f>
        <v>0</v>
      </c>
      <c r="H110" s="12"/>
      <c r="I110" s="13">
        <v>101</v>
      </c>
      <c r="J110" s="13"/>
    </row>
    <row r="111" spans="1:10" ht="42" customHeight="1" x14ac:dyDescent="0.15">
      <c r="A111" s="31" t="s">
        <v>115</v>
      </c>
      <c r="B111" s="32"/>
      <c r="C111" s="32"/>
      <c r="D111" s="33"/>
      <c r="E111" s="9" t="s">
        <v>13</v>
      </c>
      <c r="F111" s="10">
        <v>1</v>
      </c>
      <c r="G111" s="11">
        <f>+G112</f>
        <v>0</v>
      </c>
      <c r="H111" s="12"/>
      <c r="I111" s="13">
        <v>102</v>
      </c>
      <c r="J111" s="13">
        <v>200</v>
      </c>
    </row>
    <row r="112" spans="1:10" ht="42" customHeight="1" x14ac:dyDescent="0.15">
      <c r="A112" s="31" t="s">
        <v>116</v>
      </c>
      <c r="B112" s="32"/>
      <c r="C112" s="32"/>
      <c r="D112" s="33"/>
      <c r="E112" s="9" t="s">
        <v>13</v>
      </c>
      <c r="F112" s="10">
        <v>1</v>
      </c>
      <c r="G112" s="17"/>
      <c r="H112" s="12"/>
      <c r="I112" s="13">
        <v>103</v>
      </c>
      <c r="J112" s="13"/>
    </row>
    <row r="113" spans="1:10" ht="42" customHeight="1" x14ac:dyDescent="0.15">
      <c r="A113" s="31" t="s">
        <v>117</v>
      </c>
      <c r="B113" s="32"/>
      <c r="C113" s="32"/>
      <c r="D113" s="33"/>
      <c r="E113" s="9" t="s">
        <v>13</v>
      </c>
      <c r="F113" s="10">
        <v>1</v>
      </c>
      <c r="G113" s="11">
        <f>+G114</f>
        <v>0</v>
      </c>
      <c r="H113" s="12"/>
      <c r="I113" s="13">
        <v>104</v>
      </c>
      <c r="J113" s="13">
        <v>210</v>
      </c>
    </row>
    <row r="114" spans="1:10" ht="42" customHeight="1" x14ac:dyDescent="0.15">
      <c r="A114" s="31" t="s">
        <v>118</v>
      </c>
      <c r="B114" s="32"/>
      <c r="C114" s="32"/>
      <c r="D114" s="33"/>
      <c r="E114" s="9" t="s">
        <v>13</v>
      </c>
      <c r="F114" s="10">
        <v>1</v>
      </c>
      <c r="G114" s="17"/>
      <c r="H114" s="12"/>
      <c r="I114" s="13">
        <v>105</v>
      </c>
      <c r="J114" s="13"/>
    </row>
    <row r="115" spans="1:10" ht="42" customHeight="1" x14ac:dyDescent="0.15">
      <c r="A115" s="31" t="s">
        <v>119</v>
      </c>
      <c r="B115" s="32"/>
      <c r="C115" s="32"/>
      <c r="D115" s="33"/>
      <c r="E115" s="9" t="s">
        <v>13</v>
      </c>
      <c r="F115" s="10">
        <v>1</v>
      </c>
      <c r="G115" s="17"/>
      <c r="H115" s="12"/>
      <c r="I115" s="13">
        <v>106</v>
      </c>
      <c r="J115" s="13">
        <v>220</v>
      </c>
    </row>
    <row r="116" spans="1:10" ht="42" customHeight="1" x14ac:dyDescent="0.15">
      <c r="A116" s="31" t="s">
        <v>120</v>
      </c>
      <c r="B116" s="32"/>
      <c r="C116" s="32"/>
      <c r="D116" s="33"/>
      <c r="E116" s="9" t="s">
        <v>13</v>
      </c>
      <c r="F116" s="10">
        <v>1</v>
      </c>
      <c r="G116" s="11">
        <f>+G117</f>
        <v>0</v>
      </c>
      <c r="H116" s="12"/>
      <c r="I116" s="13">
        <v>107</v>
      </c>
      <c r="J116" s="13">
        <v>1</v>
      </c>
    </row>
    <row r="117" spans="1:10" ht="42" customHeight="1" x14ac:dyDescent="0.15">
      <c r="A117" s="14"/>
      <c r="B117" s="32" t="s">
        <v>121</v>
      </c>
      <c r="C117" s="32"/>
      <c r="D117" s="33"/>
      <c r="E117" s="9" t="s">
        <v>13</v>
      </c>
      <c r="F117" s="10">
        <v>1</v>
      </c>
      <c r="G117" s="11">
        <f>+G118</f>
        <v>0</v>
      </c>
      <c r="H117" s="12"/>
      <c r="I117" s="13">
        <v>108</v>
      </c>
      <c r="J117" s="13">
        <v>2</v>
      </c>
    </row>
    <row r="118" spans="1:10" ht="42" customHeight="1" x14ac:dyDescent="0.15">
      <c r="A118" s="14"/>
      <c r="B118" s="15"/>
      <c r="C118" s="32" t="s">
        <v>122</v>
      </c>
      <c r="D118" s="33"/>
      <c r="E118" s="9" t="s">
        <v>13</v>
      </c>
      <c r="F118" s="10">
        <v>1</v>
      </c>
      <c r="G118" s="11">
        <f>+G119</f>
        <v>0</v>
      </c>
      <c r="H118" s="12"/>
      <c r="I118" s="13">
        <v>109</v>
      </c>
      <c r="J118" s="13">
        <v>3</v>
      </c>
    </row>
    <row r="119" spans="1:10" ht="42" customHeight="1" x14ac:dyDescent="0.15">
      <c r="A119" s="14"/>
      <c r="B119" s="15"/>
      <c r="C119" s="15"/>
      <c r="D119" s="16" t="s">
        <v>123</v>
      </c>
      <c r="E119" s="9" t="s">
        <v>13</v>
      </c>
      <c r="F119" s="10">
        <v>1</v>
      </c>
      <c r="G119" s="17"/>
      <c r="H119" s="12"/>
      <c r="I119" s="13">
        <v>110</v>
      </c>
      <c r="J119" s="13">
        <v>4</v>
      </c>
    </row>
    <row r="120" spans="1:10" ht="42" customHeight="1" x14ac:dyDescent="0.15">
      <c r="A120" s="31" t="s">
        <v>124</v>
      </c>
      <c r="B120" s="32"/>
      <c r="C120" s="32"/>
      <c r="D120" s="33"/>
      <c r="E120" s="9" t="s">
        <v>13</v>
      </c>
      <c r="F120" s="10">
        <v>1</v>
      </c>
      <c r="G120" s="11">
        <f>+G10+G115+G116</f>
        <v>0</v>
      </c>
      <c r="H120" s="12"/>
      <c r="I120" s="13">
        <v>111</v>
      </c>
      <c r="J120" s="13">
        <v>30</v>
      </c>
    </row>
    <row r="121" spans="1:10" ht="42" customHeight="1" x14ac:dyDescent="0.15">
      <c r="A121" s="22" t="s">
        <v>125</v>
      </c>
      <c r="B121" s="23"/>
      <c r="C121" s="23"/>
      <c r="D121" s="24"/>
      <c r="E121" s="18" t="s">
        <v>126</v>
      </c>
      <c r="F121" s="19" t="s">
        <v>126</v>
      </c>
      <c r="G121" s="20">
        <f>G120</f>
        <v>0</v>
      </c>
      <c r="I121" s="21">
        <v>112</v>
      </c>
      <c r="J121" s="21">
        <v>90</v>
      </c>
    </row>
    <row r="122" spans="1:10" ht="42" customHeight="1" x14ac:dyDescent="0.15"/>
    <row r="123" spans="1:10" ht="42" customHeight="1" x14ac:dyDescent="0.15"/>
  </sheetData>
  <sheetProtection algorithmName="SHA-512" hashValue="95uXZbbBGMjnurfP79zWUqNda1AH5sfT1SLGQp7gndmCpV7nEbtFcO/1jbc7J5JFAhwVoWFe2TACHVFVNNmlfw==" saltValue="16OiQKnqNP+YwyG5k9+g+m7ftbSNcmvESevlxxy+qnh0aTD8XS4NyCBZ9CS3ZfEkupEbEVLAUtOuqQR+Bg7NbA==" spinCount="100000" sheet="1" objects="1" scenarios="1"/>
  <mergeCells count="39">
    <mergeCell ref="B117:D117"/>
    <mergeCell ref="C118:D118"/>
    <mergeCell ref="A120:D120"/>
    <mergeCell ref="A112:D112"/>
    <mergeCell ref="A113:D113"/>
    <mergeCell ref="A114:D114"/>
    <mergeCell ref="A115:D115"/>
    <mergeCell ref="A116:D116"/>
    <mergeCell ref="A106:D106"/>
    <mergeCell ref="B107:D107"/>
    <mergeCell ref="C108:D108"/>
    <mergeCell ref="A110:D110"/>
    <mergeCell ref="A111:D111"/>
    <mergeCell ref="C88:D88"/>
    <mergeCell ref="B90:D90"/>
    <mergeCell ref="C91:D91"/>
    <mergeCell ref="C99:D99"/>
    <mergeCell ref="C104:D104"/>
    <mergeCell ref="C36:D36"/>
    <mergeCell ref="C43:D43"/>
    <mergeCell ref="C49:D49"/>
    <mergeCell ref="C70:D70"/>
    <mergeCell ref="C82:D82"/>
    <mergeCell ref="A121:D12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23:D23"/>
    <mergeCell ref="C26:D26"/>
    <mergeCell ref="B35:D35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2026-02-04T04:59:35Z</dcterms:modified>
</cp:coreProperties>
</file>